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EGATO 1" sheetId="1" state="visible" r:id="rId3"/>
  </sheets>
  <definedNames>
    <definedName function="false" hidden="true" localSheetId="0" name="_xlnm._FilterDatabase" vbProcedure="false">'ALLEGATO 1'!$A$2:$AA$1048576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<sst xmlns="http://schemas.openxmlformats.org/spreadsheetml/2006/main" count="228" uniqueCount="162">
  <si>
    <t xml:space="preserve">AGGIORNAMENTO PTORS N. 89-90 (36 MESI)</t>
  </si>
  <si>
    <t xml:space="preserve">GIGLIO CEFALU’</t>
  </si>
  <si>
    <t xml:space="preserve">lotto</t>
  </si>
  <si>
    <t xml:space="preserve">Sub lotto</t>
  </si>
  <si>
    <t xml:space="preserve">cig</t>
  </si>
  <si>
    <t xml:space="preserve">Cig Derivato</t>
  </si>
  <si>
    <t xml:space="preserve">Principio attivo</t>
  </si>
  <si>
    <t xml:space="preserve">aic</t>
  </si>
  <si>
    <t xml:space="preserve">dosaggio</t>
  </si>
  <si>
    <t xml:space="preserve">concentrazione</t>
  </si>
  <si>
    <t xml:space="preserve">Prezzo unitario offerto</t>
  </si>
  <si>
    <t xml:space="preserve">Forma farmaceutica</t>
  </si>
  <si>
    <t xml:space="preserve">Ditta aggiudicataria</t>
  </si>
  <si>
    <t xml:space="preserve">Partita iva</t>
  </si>
  <si>
    <t xml:space="preserve">indirizzo</t>
  </si>
  <si>
    <t xml:space="preserve">telefono</t>
  </si>
  <si>
    <t xml:space="preserve">pec</t>
  </si>
  <si>
    <t xml:space="preserve">Unita di misura</t>
  </si>
  <si>
    <t xml:space="preserve">Denominazione commerciale</t>
  </si>
  <si>
    <t xml:space="preserve">Pezzi per confezione</t>
  </si>
  <si>
    <t xml:space="preserve">NOTE</t>
  </si>
  <si>
    <t xml:space="preserve">fabbisogno anno</t>
  </si>
  <si>
    <t xml:space="preserve">fabbisogno per tutta la durata contrattuale </t>
  </si>
  <si>
    <t xml:space="preserve">IMPORTO CONTRATTUALE</t>
  </si>
  <si>
    <t xml:space="preserve">IMPORTO CONTRATTUALE CON 1/5 CIG</t>
  </si>
  <si>
    <t xml:space="preserve">IMPORTO CONTRATTUALE IVA INCLUSA</t>
  </si>
  <si>
    <t xml:space="preserve">Codice Eusis</t>
  </si>
  <si>
    <t xml:space="preserve">Budget</t>
  </si>
  <si>
    <t xml:space="preserve">7</t>
  </si>
  <si>
    <t xml:space="preserve">A</t>
  </si>
  <si>
    <t xml:space="preserve">B1EA1E6881</t>
  </si>
  <si>
    <t xml:space="preserve">B34560895C</t>
  </si>
  <si>
    <t xml:space="preserve">ALIROCUMAB</t>
  </si>
  <si>
    <t xml:space="preserve">044500193</t>
  </si>
  <si>
    <t xml:space="preserve">300MG</t>
  </si>
  <si>
    <t xml:space="preserve">PENNA PRER</t>
  </si>
  <si>
    <t xml:space="preserve">Sanofi S.r.l</t>
  </si>
  <si>
    <t xml:space="preserve">00832400154</t>
  </si>
  <si>
    <t xml:space="preserve">VIALE LUIGI BODIO ,37/b ,MILANO ,MI</t>
  </si>
  <si>
    <t xml:space="preserve">0239391</t>
  </si>
  <si>
    <t xml:space="preserve">garesanofi@pec.it</t>
  </si>
  <si>
    <t xml:space="preserve">PE8</t>
  </si>
  <si>
    <t xml:space="preserve">PRALUENT 300 mg soluzione iniettabile in penna preriempita</t>
  </si>
  <si>
    <t xml:space="preserve">596911</t>
  </si>
  <si>
    <t xml:space="preserve">17</t>
  </si>
  <si>
    <t xml:space="preserve">B</t>
  </si>
  <si>
    <t xml:space="preserve">044500080</t>
  </si>
  <si>
    <t xml:space="preserve">150MG</t>
  </si>
  <si>
    <t xml:space="preserve">PRALUENT 150 mg soluzione iniettabile in penne preriempite</t>
  </si>
  <si>
    <t xml:space="preserve">596912</t>
  </si>
  <si>
    <t xml:space="preserve">C</t>
  </si>
  <si>
    <t xml:space="preserve">044500027</t>
  </si>
  <si>
    <t xml:space="preserve">75MG</t>
  </si>
  <si>
    <t xml:space="preserve">PRALUENT 75 mg soluzione iniettabile in penne preriempite</t>
  </si>
  <si>
    <t xml:space="preserve">582834</t>
  </si>
  <si>
    <t xml:space="preserve">10</t>
  </si>
  <si>
    <t xml:space="preserve">B1EA1E9AFA</t>
  </si>
  <si>
    <t xml:space="preserve">B345767B03</t>
  </si>
  <si>
    <t xml:space="preserve">REMIMAZOLAM</t>
  </si>
  <si>
    <t xml:space="preserve">049425010</t>
  </si>
  <si>
    <t xml:space="preserve">20MG</t>
  </si>
  <si>
    <t xml:space="preserve">-</t>
  </si>
  <si>
    <t xml:space="preserve">flaconcino</t>
  </si>
  <si>
    <t xml:space="preserve">VIATRIS ITALIA S.R.L.</t>
  </si>
  <si>
    <t xml:space="preserve">02789580590</t>
  </si>
  <si>
    <t xml:space="preserve">Via Vittor Pisani ,20 ,MILANO ,MI</t>
  </si>
  <si>
    <t xml:space="preserve">0261246484</t>
  </si>
  <si>
    <t xml:space="preserve">viatris.gare@legalmail.it</t>
  </si>
  <si>
    <t xml:space="preserve">fla</t>
  </si>
  <si>
    <t xml:space="preserve">Byfavo (Remimazolam) 20 mg polvere per sol. iniettabile - 10 fl.</t>
  </si>
  <si>
    <t xml:space="preserve">596913</t>
  </si>
  <si>
    <t xml:space="preserve">11</t>
  </si>
  <si>
    <t xml:space="preserve">B1EA1EABCD</t>
  </si>
  <si>
    <t xml:space="preserve">B345976DE7</t>
  </si>
  <si>
    <t xml:space="preserve">LANDIOLOLO CLORIDRATO</t>
  </si>
  <si>
    <t xml:space="preserve">044274013</t>
  </si>
  <si>
    <t xml:space="preserve">FLACONCINO</t>
  </si>
  <si>
    <t xml:space="preserve">AOP ORPHAN PHARMACEUTICALS ITALY SRL</t>
  </si>
  <si>
    <t xml:space="preserve">10564160967</t>
  </si>
  <si>
    <t xml:space="preserve">VIA UMBERTO FORTI ,1 ,PISA ,PI</t>
  </si>
  <si>
    <t xml:space="preserve">0508731644</t>
  </si>
  <si>
    <t xml:space="preserve">aopgare@pec.it</t>
  </si>
  <si>
    <t xml:space="preserve">LANDIOBLOC 300MG POLV INF 1FL</t>
  </si>
  <si>
    <t xml:space="preserve">596914</t>
  </si>
  <si>
    <t xml:space="preserve">13</t>
  </si>
  <si>
    <t xml:space="preserve">B1EA1ECD73</t>
  </si>
  <si>
    <t xml:space="preserve">B345AA799A</t>
  </si>
  <si>
    <t xml:space="preserve">SONIDEGIB FOSFATO</t>
  </si>
  <si>
    <t xml:space="preserve">044480022</t>
  </si>
  <si>
    <t xml:space="preserve">200 mg</t>
  </si>
  <si>
    <t xml:space="preserve">//</t>
  </si>
  <si>
    <t xml:space="preserve">capsule</t>
  </si>
  <si>
    <t xml:space="preserve">SUN PHARMA ITALIA SRL</t>
  </si>
  <si>
    <t xml:space="preserve">04974910962</t>
  </si>
  <si>
    <t xml:space="preserve">Viale Giulio Richard ,3 ,Milano ,MI</t>
  </si>
  <si>
    <t xml:space="preserve">0225066208</t>
  </si>
  <si>
    <t xml:space="preserve">gare.sunpharma@pec.it</t>
  </si>
  <si>
    <t xml:space="preserve">CAP</t>
  </si>
  <si>
    <t xml:space="preserve">ODOMZO (Sonidegib) 30 cps rigide 200 mg</t>
  </si>
  <si>
    <t xml:space="preserve">Rinuncia Fabbisogni Assegnati da 3.600 annui a 1.080 annui</t>
  </si>
  <si>
    <t xml:space="preserve">596915</t>
  </si>
  <si>
    <t xml:space="preserve">16</t>
  </si>
  <si>
    <t xml:space="preserve">B1EA1EFFEC</t>
  </si>
  <si>
    <t xml:space="preserve"> B345EC603A</t>
  </si>
  <si>
    <t xml:space="preserve">ABEMACICLIB</t>
  </si>
  <si>
    <t xml:space="preserve">047091107</t>
  </si>
  <si>
    <t xml:space="preserve">50 MG</t>
  </si>
  <si>
    <t xml:space="preserve">50 mg a cpr</t>
  </si>
  <si>
    <t xml:space="preserve">COMPRESSE</t>
  </si>
  <si>
    <t xml:space="preserve">ELI LILLY ITALIA SPA</t>
  </si>
  <si>
    <t xml:space="preserve">00426150488</t>
  </si>
  <si>
    <t xml:space="preserve">VIA GRAMSCI ,731 ,SESTO FIORENTINO ,FI</t>
  </si>
  <si>
    <t xml:space="preserve">05542571</t>
  </si>
  <si>
    <t xml:space="preserve">gare_lilly@actaliscertymail.it</t>
  </si>
  <si>
    <t xml:space="preserve">COM</t>
  </si>
  <si>
    <t xml:space="preserve">VERZENIOS 50MG 28 CPR</t>
  </si>
  <si>
    <t xml:space="preserve">588362</t>
  </si>
  <si>
    <t xml:space="preserve">047091121</t>
  </si>
  <si>
    <t xml:space="preserve">100 MG</t>
  </si>
  <si>
    <t xml:space="preserve">100 mg a cpr</t>
  </si>
  <si>
    <t xml:space="preserve">VERZENIOS 100 MG 28 CPR</t>
  </si>
  <si>
    <t xml:space="preserve">3.640</t>
  </si>
  <si>
    <t xml:space="preserve">588360</t>
  </si>
  <si>
    <t xml:space="preserve">047091145</t>
  </si>
  <si>
    <t xml:space="preserve">150 MG</t>
  </si>
  <si>
    <t xml:space="preserve">150 mg a cpr</t>
  </si>
  <si>
    <t xml:space="preserve">VERZENIOS 150 MG 28 CPR</t>
  </si>
  <si>
    <t xml:space="preserve">4.480</t>
  </si>
  <si>
    <t xml:space="preserve">588361</t>
  </si>
  <si>
    <t xml:space="preserve">B1EA1F00C4</t>
  </si>
  <si>
    <t xml:space="preserve">B3460143D9</t>
  </si>
  <si>
    <t xml:space="preserve">EPARINA SODICA</t>
  </si>
  <si>
    <t xml:space="preserve">006275010</t>
  </si>
  <si>
    <t xml:space="preserve">50000</t>
  </si>
  <si>
    <t xml:space="preserve">5000</t>
  </si>
  <si>
    <t xml:space="preserve">FLACONE</t>
  </si>
  <si>
    <t xml:space="preserve">TEVA ITALIA S.R.L.</t>
  </si>
  <si>
    <t xml:space="preserve">11654150157</t>
  </si>
  <si>
    <t xml:space="preserve">Piazzale Luigi Cadorna ,4 ,MILANO ,MI</t>
  </si>
  <si>
    <t xml:space="preserve">028917981</t>
  </si>
  <si>
    <t xml:space="preserve">teva.ufficiocommerciale@pec.tevacert.it</t>
  </si>
  <si>
    <t xml:space="preserve">FL2</t>
  </si>
  <si>
    <t xml:space="preserve">EPARINA VISTER  1 flac 10 ml 5000 UI / ML</t>
  </si>
  <si>
    <t xml:space="preserve">Rinuncia Fabbisogni Assegnati da 11.760 annui a 3.000 annui</t>
  </si>
  <si>
    <t xml:space="preserve">422</t>
  </si>
  <si>
    <t xml:space="preserve">20</t>
  </si>
  <si>
    <t xml:space="preserve">B1EA1F333D</t>
  </si>
  <si>
    <t xml:space="preserve">B3461F50C9</t>
  </si>
  <si>
    <t xml:space="preserve">MEPOLIZUMAB</t>
  </si>
  <si>
    <t xml:space="preserve">044648032</t>
  </si>
  <si>
    <t xml:space="preserve">100MG</t>
  </si>
  <si>
    <t xml:space="preserve">100MG/1ML</t>
  </si>
  <si>
    <t xml:space="preserve">SOLUZIONE</t>
  </si>
  <si>
    <t xml:space="preserve">GLAXOSMITHKLINE SPA</t>
  </si>
  <si>
    <t xml:space="preserve">00212840235</t>
  </si>
  <si>
    <t xml:space="preserve">Viale dell'Agricoltura ,7 ,VERONA ,VR</t>
  </si>
  <si>
    <t xml:space="preserve">0457741111</t>
  </si>
  <si>
    <t xml:space="preserve">gsk.ufficiogare@legalmail.it</t>
  </si>
  <si>
    <t xml:space="preserve">PEN</t>
  </si>
  <si>
    <t xml:space="preserve">NUCALA 100 mg penna preriempita da 1 ml</t>
  </si>
  <si>
    <t xml:space="preserve">Rinuncia Fabbisogni Assegnati da 300 annui a 5 annui</t>
  </si>
  <si>
    <t xml:space="preserve">596918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</si>
</sst>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€-410]\ #,##0.00;[RED]\-[$€-410]\ #,##0.00"/>
    <numFmt numFmtId="167" formatCode="#,##0"/>
    <numFmt numFmtId="168" formatCode="[$€-410]\ #,##0.00000;[RED]\-[$€-410]\ #,##0.00000"/>
    <numFmt numFmtId="169" formatCode="[$-410]General"/>
    <numFmt numFmtId="170" formatCode="[$-410]#,##0"/>
    <numFmt numFmtId="171" formatCode="[$-410]@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2" borderId="1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5" fillId="2" borderId="1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5" fillId="2" borderId="1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9" fillId="2" borderId="1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8" fillId="3" borderId="1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3" xfId="20"/>
    <cellStyle name="Excel Built-in Normal" xfId="21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3"/>
  <sheetViews>
    <sheetView showFormulas="false" showGridLines="true" showRowColHeaders="true" showZeros="true" rightToLeft="false" tabSelected="true" showOutlineSymbols="true" defaultGridColor="true" view="normal" topLeftCell="J1" colorId="64" zoomScale="100" zoomScaleNormal="100" zoomScalePageLayoutView="100" workbookViewId="0">
      <selection pane="topLeft" activeCell="A1" activeCellId="0" sqref="A1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9.11"/>
    <col collapsed="false" customWidth="true" hidden="false" outlineLevel="0" max="2" min="2" style="1" width="7.78"/>
    <col collapsed="false" customWidth="true" hidden="false" outlineLevel="0" max="3" min="3" style="1" width="15.56"/>
    <col collapsed="false" customWidth="true" hidden="false" outlineLevel="0" max="4" min="4" style="1" width="14.46"/>
    <col collapsed="false" customWidth="true" hidden="false" outlineLevel="0" max="5" min="5" style="1" width="17.11"/>
    <col collapsed="false" customWidth="true" hidden="false" outlineLevel="0" max="6" min="6" style="1" width="12.38"/>
    <col collapsed="false" customWidth="true" hidden="true" outlineLevel="0" max="8" min="7" style="1" width="9.11"/>
    <col collapsed="false" customWidth="true" hidden="true" outlineLevel="0" max="9" min="9" style="2" width="18"/>
    <col collapsed="false" customWidth="true" hidden="false" outlineLevel="0" max="10" min="10" style="1" width="19.88"/>
    <col collapsed="false" customWidth="true" hidden="false" outlineLevel="0" max="11" min="11" style="3" width="32.13"/>
    <col collapsed="false" customWidth="true" hidden="false" outlineLevel="0" max="12" min="12" style="1" width="13.63"/>
    <col collapsed="false" customWidth="true" hidden="true" outlineLevel="0" max="13" min="13" style="1" width="23.67"/>
    <col collapsed="false" customWidth="true" hidden="true" outlineLevel="0" max="14" min="14" style="1" width="2.92"/>
    <col collapsed="false" customWidth="true" hidden="false" outlineLevel="0" max="15" min="15" style="1" width="28.23"/>
    <col collapsed="false" customWidth="true" hidden="true" outlineLevel="0" max="16" min="16" style="3" width="6.68"/>
    <col collapsed="false" customWidth="true" hidden="false" outlineLevel="0" max="17" min="17" style="3" width="40.89"/>
    <col collapsed="false" customWidth="true" hidden="true" outlineLevel="0" max="18" min="18" style="4" width="9.11"/>
    <col collapsed="false" customWidth="true" hidden="false" outlineLevel="0" max="19" min="19" style="4" width="14.46"/>
    <col collapsed="false" customWidth="true" hidden="false" outlineLevel="0" max="20" min="20" style="5" width="14.46"/>
    <col collapsed="false" customWidth="true" hidden="false" outlineLevel="0" max="21" min="21" style="6" width="14.18"/>
    <col collapsed="false" customWidth="true" hidden="false" outlineLevel="0" max="22" min="22" style="6" width="16.12"/>
    <col collapsed="false" customWidth="true" hidden="false" outlineLevel="0" max="23" min="23" style="7" width="18.88"/>
    <col collapsed="false" customWidth="true" hidden="true" outlineLevel="0" max="24" min="24" style="7" width="15.71"/>
    <col collapsed="false" customWidth="true" hidden="false" outlineLevel="0" max="25" min="25" style="7" width="15.71"/>
    <col collapsed="false" customWidth="true" hidden="false" outlineLevel="0" max="26" min="26" style="8" width="12.65"/>
    <col collapsed="false" customWidth="false" hidden="false" outlineLevel="0" max="27" min="27" style="8" width="8.68"/>
    <col collapsed="false" customWidth="true" hidden="false" outlineLevel="0" max="16384" min="16314" style="9" width="11.53"/>
  </cols>
  <sheetData>
    <row r="1" s="12" customFormat="true" ht="70.85" hidden="false" customHeight="true" outlineLevel="0" collapsed="false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 t="s">
        <v>1</v>
      </c>
      <c r="V1" s="11"/>
      <c r="W1" s="11"/>
      <c r="X1" s="11"/>
      <c r="Y1" s="11"/>
      <c r="Z1" s="11"/>
      <c r="AA1" s="11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  <c r="XES1" s="9"/>
      <c r="XET1" s="9"/>
      <c r="XEU1" s="9"/>
      <c r="XEV1" s="9"/>
      <c r="XEW1" s="9"/>
      <c r="XEX1" s="9"/>
      <c r="XEY1" s="9"/>
      <c r="XEZ1" s="9"/>
      <c r="XFA1" s="9"/>
      <c r="XFB1" s="9"/>
      <c r="XFC1" s="9"/>
      <c r="XFD1" s="9"/>
    </row>
    <row r="2" s="12" customFormat="true" ht="72" hidden="false" customHeight="true" outlineLevel="0" collapsed="false">
      <c r="A2" s="13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4" t="s">
        <v>10</v>
      </c>
      <c r="J2" s="13" t="s">
        <v>11</v>
      </c>
      <c r="K2" s="13" t="s">
        <v>12</v>
      </c>
      <c r="L2" s="13" t="s">
        <v>13</v>
      </c>
      <c r="M2" s="13" t="s">
        <v>14</v>
      </c>
      <c r="N2" s="13" t="s">
        <v>15</v>
      </c>
      <c r="O2" s="13" t="s">
        <v>16</v>
      </c>
      <c r="P2" s="13" t="s">
        <v>17</v>
      </c>
      <c r="Q2" s="13" t="s">
        <v>18</v>
      </c>
      <c r="R2" s="15" t="s">
        <v>19</v>
      </c>
      <c r="S2" s="15" t="s">
        <v>20</v>
      </c>
      <c r="T2" s="16" t="s">
        <v>10</v>
      </c>
      <c r="U2" s="17" t="s">
        <v>21</v>
      </c>
      <c r="V2" s="11" t="s">
        <v>22</v>
      </c>
      <c r="W2" s="18" t="s">
        <v>23</v>
      </c>
      <c r="X2" s="18" t="s">
        <v>24</v>
      </c>
      <c r="Y2" s="18" t="s">
        <v>25</v>
      </c>
      <c r="Z2" s="19" t="s">
        <v>26</v>
      </c>
      <c r="AA2" s="19" t="s">
        <v>27</v>
      </c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  <c r="XFC2" s="9"/>
      <c r="XFD2" s="9"/>
    </row>
    <row r="3" customFormat="false" ht="46.25" hidden="false" customHeight="true" outlineLevel="0" collapsed="false">
      <c r="A3" s="20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34</v>
      </c>
      <c r="H3" s="20" t="s">
        <v>34</v>
      </c>
      <c r="I3" s="21" t="n">
        <v>263.06</v>
      </c>
      <c r="J3" s="20" t="s">
        <v>35</v>
      </c>
      <c r="K3" s="20" t="s">
        <v>36</v>
      </c>
      <c r="L3" s="20" t="s">
        <v>37</v>
      </c>
      <c r="M3" s="20" t="s">
        <v>38</v>
      </c>
      <c r="N3" s="20" t="s">
        <v>39</v>
      </c>
      <c r="O3" s="20" t="s">
        <v>40</v>
      </c>
      <c r="P3" s="20" t="s">
        <v>41</v>
      </c>
      <c r="Q3" s="20" t="s">
        <v>42</v>
      </c>
      <c r="R3" s="22" t="n">
        <v>1</v>
      </c>
      <c r="S3" s="22"/>
      <c r="T3" s="23" t="n">
        <v>263.06</v>
      </c>
      <c r="U3" s="24" t="n">
        <v>333</v>
      </c>
      <c r="V3" s="11" t="n">
        <f aca="false">TRUNC((U3/12*36),0)</f>
        <v>999</v>
      </c>
      <c r="W3" s="25" t="n">
        <f aca="false">V3*T3</f>
        <v>262796.94</v>
      </c>
      <c r="X3" s="25" t="n">
        <f aca="false">W3+(W3/5)</f>
        <v>315356.328</v>
      </c>
      <c r="Y3" s="25" t="n">
        <f aca="false">W3*1.1</f>
        <v>289076.634</v>
      </c>
      <c r="Z3" s="19" t="s">
        <v>43</v>
      </c>
      <c r="AA3" s="19" t="s">
        <v>44</v>
      </c>
    </row>
    <row r="4" customFormat="false" ht="46.25" hidden="false" customHeight="false" outlineLevel="0" collapsed="false">
      <c r="A4" s="20" t="s">
        <v>28</v>
      </c>
      <c r="B4" s="20" t="s">
        <v>45</v>
      </c>
      <c r="C4" s="20" t="s">
        <v>30</v>
      </c>
      <c r="D4" s="20"/>
      <c r="E4" s="20" t="s">
        <v>32</v>
      </c>
      <c r="F4" s="20" t="s">
        <v>46</v>
      </c>
      <c r="G4" s="20" t="s">
        <v>47</v>
      </c>
      <c r="H4" s="20" t="s">
        <v>47</v>
      </c>
      <c r="I4" s="21" t="n">
        <v>131.53</v>
      </c>
      <c r="J4" s="20" t="s">
        <v>35</v>
      </c>
      <c r="K4" s="20" t="s">
        <v>36</v>
      </c>
      <c r="L4" s="20" t="s">
        <v>37</v>
      </c>
      <c r="M4" s="20" t="s">
        <v>38</v>
      </c>
      <c r="N4" s="20" t="s">
        <v>39</v>
      </c>
      <c r="O4" s="20" t="s">
        <v>40</v>
      </c>
      <c r="P4" s="20" t="s">
        <v>41</v>
      </c>
      <c r="Q4" s="20" t="s">
        <v>48</v>
      </c>
      <c r="R4" s="22" t="n">
        <v>2</v>
      </c>
      <c r="S4" s="22"/>
      <c r="T4" s="23" t="n">
        <v>131.53</v>
      </c>
      <c r="U4" s="24" t="n">
        <v>1000</v>
      </c>
      <c r="V4" s="11" t="n">
        <f aca="false">TRUNC((U4/12*36),0)</f>
        <v>3000</v>
      </c>
      <c r="W4" s="25" t="n">
        <f aca="false">V4*T4</f>
        <v>394590</v>
      </c>
      <c r="X4" s="25" t="n">
        <f aca="false">W4+(W4/5)</f>
        <v>473508</v>
      </c>
      <c r="Y4" s="25" t="n">
        <f aca="false">W4*1.1</f>
        <v>434049</v>
      </c>
      <c r="Z4" s="19" t="s">
        <v>49</v>
      </c>
      <c r="AA4" s="19" t="s">
        <v>44</v>
      </c>
    </row>
    <row r="5" customFormat="false" ht="46.25" hidden="false" customHeight="false" outlineLevel="0" collapsed="false">
      <c r="A5" s="20" t="s">
        <v>28</v>
      </c>
      <c r="B5" s="20" t="s">
        <v>50</v>
      </c>
      <c r="C5" s="20" t="s">
        <v>30</v>
      </c>
      <c r="D5" s="20"/>
      <c r="E5" s="20" t="s">
        <v>32</v>
      </c>
      <c r="F5" s="20" t="s">
        <v>51</v>
      </c>
      <c r="G5" s="20" t="s">
        <v>52</v>
      </c>
      <c r="H5" s="20" t="s">
        <v>52</v>
      </c>
      <c r="I5" s="21" t="n">
        <v>131.53</v>
      </c>
      <c r="J5" s="20" t="s">
        <v>35</v>
      </c>
      <c r="K5" s="20" t="s">
        <v>36</v>
      </c>
      <c r="L5" s="20" t="s">
        <v>37</v>
      </c>
      <c r="M5" s="20" t="s">
        <v>38</v>
      </c>
      <c r="N5" s="20" t="s">
        <v>39</v>
      </c>
      <c r="O5" s="20" t="s">
        <v>40</v>
      </c>
      <c r="P5" s="20" t="s">
        <v>41</v>
      </c>
      <c r="Q5" s="20" t="s">
        <v>53</v>
      </c>
      <c r="R5" s="22" t="n">
        <v>2</v>
      </c>
      <c r="S5" s="22"/>
      <c r="T5" s="23" t="n">
        <v>131.53</v>
      </c>
      <c r="U5" s="24" t="n">
        <v>220</v>
      </c>
      <c r="V5" s="11" t="n">
        <f aca="false">TRUNC((U5/12*36),0)</f>
        <v>660</v>
      </c>
      <c r="W5" s="25" t="n">
        <f aca="false">V5*T5</f>
        <v>86809.8</v>
      </c>
      <c r="X5" s="25" t="n">
        <f aca="false">W5+(W5/5)</f>
        <v>104171.76</v>
      </c>
      <c r="Y5" s="25" t="n">
        <f aca="false">W5*1.1</f>
        <v>95490.78</v>
      </c>
      <c r="Z5" s="19" t="s">
        <v>54</v>
      </c>
      <c r="AA5" s="19" t="s">
        <v>44</v>
      </c>
    </row>
    <row r="6" customFormat="false" ht="57.45" hidden="false" customHeight="false" outlineLevel="0" collapsed="false">
      <c r="A6" s="20" t="s">
        <v>55</v>
      </c>
      <c r="B6" s="20" t="s">
        <v>29</v>
      </c>
      <c r="C6" s="20" t="s">
        <v>56</v>
      </c>
      <c r="D6" s="20" t="s">
        <v>57</v>
      </c>
      <c r="E6" s="20" t="s">
        <v>58</v>
      </c>
      <c r="F6" s="20" t="s">
        <v>59</v>
      </c>
      <c r="G6" s="20" t="s">
        <v>60</v>
      </c>
      <c r="H6" s="20" t="s">
        <v>61</v>
      </c>
      <c r="I6" s="21" t="n">
        <v>22.693</v>
      </c>
      <c r="J6" s="20" t="s">
        <v>62</v>
      </c>
      <c r="K6" s="20" t="s">
        <v>63</v>
      </c>
      <c r="L6" s="20" t="s">
        <v>64</v>
      </c>
      <c r="M6" s="20" t="s">
        <v>65</v>
      </c>
      <c r="N6" s="20" t="s">
        <v>66</v>
      </c>
      <c r="O6" s="20" t="s">
        <v>67</v>
      </c>
      <c r="P6" s="20" t="s">
        <v>68</v>
      </c>
      <c r="Q6" s="20" t="s">
        <v>69</v>
      </c>
      <c r="R6" s="22" t="n">
        <v>10</v>
      </c>
      <c r="S6" s="22"/>
      <c r="T6" s="23" t="n">
        <v>22.693</v>
      </c>
      <c r="U6" s="24" t="n">
        <v>400</v>
      </c>
      <c r="V6" s="11" t="n">
        <f aca="false">TRUNC((U6/12*36),0)</f>
        <v>1200</v>
      </c>
      <c r="W6" s="25" t="n">
        <f aca="false">V6*T6</f>
        <v>27231.6</v>
      </c>
      <c r="X6" s="25" t="n">
        <f aca="false">W6+(W6/5)</f>
        <v>32677.92</v>
      </c>
      <c r="Y6" s="25" t="n">
        <f aca="false">W6*1.1</f>
        <v>29954.76</v>
      </c>
      <c r="Z6" s="19" t="s">
        <v>70</v>
      </c>
      <c r="AA6" s="19" t="s">
        <v>28</v>
      </c>
    </row>
    <row r="7" customFormat="false" ht="57.45" hidden="false" customHeight="false" outlineLevel="0" collapsed="false">
      <c r="A7" s="20" t="s">
        <v>71</v>
      </c>
      <c r="B7" s="20" t="s">
        <v>29</v>
      </c>
      <c r="C7" s="20" t="s">
        <v>72</v>
      </c>
      <c r="D7" s="20" t="s">
        <v>73</v>
      </c>
      <c r="E7" s="20" t="s">
        <v>74</v>
      </c>
      <c r="F7" s="20" t="s">
        <v>75</v>
      </c>
      <c r="G7" s="20" t="s">
        <v>34</v>
      </c>
      <c r="H7" s="20" t="s">
        <v>34</v>
      </c>
      <c r="I7" s="21" t="n">
        <v>185</v>
      </c>
      <c r="J7" s="20" t="s">
        <v>76</v>
      </c>
      <c r="K7" s="20" t="s">
        <v>77</v>
      </c>
      <c r="L7" s="20" t="s">
        <v>78</v>
      </c>
      <c r="M7" s="20" t="s">
        <v>79</v>
      </c>
      <c r="N7" s="20" t="s">
        <v>80</v>
      </c>
      <c r="O7" s="20" t="s">
        <v>81</v>
      </c>
      <c r="P7" s="20" t="s">
        <v>68</v>
      </c>
      <c r="Q7" s="20" t="s">
        <v>82</v>
      </c>
      <c r="R7" s="22" t="n">
        <v>1</v>
      </c>
      <c r="S7" s="22"/>
      <c r="T7" s="23" t="n">
        <v>185</v>
      </c>
      <c r="U7" s="24" t="n">
        <v>30</v>
      </c>
      <c r="V7" s="11" t="n">
        <f aca="false">TRUNC((U7/12*36),0)</f>
        <v>90</v>
      </c>
      <c r="W7" s="25" t="n">
        <f aca="false">V7*T7</f>
        <v>16650</v>
      </c>
      <c r="X7" s="25" t="n">
        <f aca="false">W7+(W7/5)</f>
        <v>19980</v>
      </c>
      <c r="Y7" s="25" t="n">
        <f aca="false">W7*1.1</f>
        <v>18315</v>
      </c>
      <c r="Z7" s="19" t="s">
        <v>83</v>
      </c>
      <c r="AA7" s="19" t="s">
        <v>28</v>
      </c>
    </row>
    <row r="8" customFormat="false" ht="57.45" hidden="false" customHeight="false" outlineLevel="0" collapsed="false">
      <c r="A8" s="20" t="s">
        <v>84</v>
      </c>
      <c r="B8" s="20" t="s">
        <v>29</v>
      </c>
      <c r="C8" s="20" t="s">
        <v>85</v>
      </c>
      <c r="D8" s="20" t="s">
        <v>86</v>
      </c>
      <c r="E8" s="20" t="s">
        <v>87</v>
      </c>
      <c r="F8" s="20" t="s">
        <v>88</v>
      </c>
      <c r="G8" s="20" t="s">
        <v>89</v>
      </c>
      <c r="H8" s="20" t="s">
        <v>90</v>
      </c>
      <c r="I8" s="21" t="n">
        <v>107.33333</v>
      </c>
      <c r="J8" s="20" t="s">
        <v>91</v>
      </c>
      <c r="K8" s="20" t="s">
        <v>92</v>
      </c>
      <c r="L8" s="20" t="s">
        <v>93</v>
      </c>
      <c r="M8" s="20" t="s">
        <v>94</v>
      </c>
      <c r="N8" s="20" t="s">
        <v>95</v>
      </c>
      <c r="O8" s="20" t="s">
        <v>96</v>
      </c>
      <c r="P8" s="20" t="s">
        <v>97</v>
      </c>
      <c r="Q8" s="20" t="s">
        <v>98</v>
      </c>
      <c r="R8" s="22" t="n">
        <v>30</v>
      </c>
      <c r="S8" s="22" t="s">
        <v>99</v>
      </c>
      <c r="T8" s="26" t="n">
        <v>107.33333</v>
      </c>
      <c r="U8" s="24" t="n">
        <v>1080</v>
      </c>
      <c r="V8" s="11" t="n">
        <f aca="false">TRUNC((U8/12*36),0)</f>
        <v>3240</v>
      </c>
      <c r="W8" s="18" t="n">
        <f aca="false">V8*T8</f>
        <v>347759.9892</v>
      </c>
      <c r="X8" s="18" t="n">
        <f aca="false">W8+(W8/5)</f>
        <v>417311.98704</v>
      </c>
      <c r="Y8" s="18" t="n">
        <f aca="false">W8*1.1</f>
        <v>382535.98812</v>
      </c>
      <c r="Z8" s="19" t="s">
        <v>100</v>
      </c>
      <c r="AA8" s="19" t="s">
        <v>44</v>
      </c>
    </row>
    <row r="9" customFormat="false" ht="46.25" hidden="false" customHeight="true" outlineLevel="0" collapsed="false">
      <c r="A9" s="20" t="s">
        <v>101</v>
      </c>
      <c r="B9" s="20" t="s">
        <v>29</v>
      </c>
      <c r="C9" s="20" t="s">
        <v>102</v>
      </c>
      <c r="D9" s="20" t="s">
        <v>103</v>
      </c>
      <c r="E9" s="20" t="s">
        <v>104</v>
      </c>
      <c r="F9" s="20" t="s">
        <v>105</v>
      </c>
      <c r="G9" s="20" t="s">
        <v>106</v>
      </c>
      <c r="H9" s="20" t="s">
        <v>107</v>
      </c>
      <c r="I9" s="21" t="n">
        <v>22.19536</v>
      </c>
      <c r="J9" s="20" t="s">
        <v>108</v>
      </c>
      <c r="K9" s="20" t="s">
        <v>109</v>
      </c>
      <c r="L9" s="20" t="s">
        <v>110</v>
      </c>
      <c r="M9" s="20" t="s">
        <v>111</v>
      </c>
      <c r="N9" s="20" t="s">
        <v>112</v>
      </c>
      <c r="O9" s="20" t="s">
        <v>113</v>
      </c>
      <c r="P9" s="20" t="s">
        <v>114</v>
      </c>
      <c r="Q9" s="20" t="s">
        <v>115</v>
      </c>
      <c r="R9" s="22" t="n">
        <v>28</v>
      </c>
      <c r="S9" s="22"/>
      <c r="T9" s="23" t="n">
        <v>22.19536</v>
      </c>
      <c r="U9" s="24" t="n">
        <v>2128</v>
      </c>
      <c r="V9" s="11" t="n">
        <v>6440</v>
      </c>
      <c r="W9" s="25" t="n">
        <f aca="false">V9*T9</f>
        <v>142938.1184</v>
      </c>
      <c r="X9" s="25" t="n">
        <f aca="false">W9+(W9/5)</f>
        <v>171525.74208</v>
      </c>
      <c r="Y9" s="25" t="n">
        <f aca="false">W9*1.1</f>
        <v>157231.93024</v>
      </c>
      <c r="Z9" s="19" t="s">
        <v>116</v>
      </c>
      <c r="AA9" s="19" t="s">
        <v>44</v>
      </c>
    </row>
    <row r="10" customFormat="false" ht="54.45" hidden="false" customHeight="true" outlineLevel="0" collapsed="false">
      <c r="A10" s="20" t="s">
        <v>101</v>
      </c>
      <c r="B10" s="20" t="s">
        <v>45</v>
      </c>
      <c r="C10" s="20" t="s">
        <v>102</v>
      </c>
      <c r="D10" s="20"/>
      <c r="E10" s="20" t="s">
        <v>104</v>
      </c>
      <c r="F10" s="20" t="s">
        <v>117</v>
      </c>
      <c r="G10" s="20" t="s">
        <v>118</v>
      </c>
      <c r="H10" s="20" t="s">
        <v>119</v>
      </c>
      <c r="I10" s="21" t="n">
        <v>22.19536</v>
      </c>
      <c r="J10" s="20" t="s">
        <v>108</v>
      </c>
      <c r="K10" s="20" t="s">
        <v>109</v>
      </c>
      <c r="L10" s="20" t="s">
        <v>110</v>
      </c>
      <c r="M10" s="20" t="s">
        <v>111</v>
      </c>
      <c r="N10" s="20" t="s">
        <v>112</v>
      </c>
      <c r="O10" s="20" t="s">
        <v>113</v>
      </c>
      <c r="P10" s="20" t="s">
        <v>114</v>
      </c>
      <c r="Q10" s="20" t="s">
        <v>120</v>
      </c>
      <c r="R10" s="22" t="n">
        <v>28</v>
      </c>
      <c r="S10" s="22"/>
      <c r="T10" s="23" t="n">
        <v>22.19536</v>
      </c>
      <c r="U10" s="24" t="s">
        <v>121</v>
      </c>
      <c r="V10" s="11" t="n">
        <f aca="false">TRUNC((U10/12*36),0)</f>
        <v>10920</v>
      </c>
      <c r="W10" s="25" t="n">
        <f aca="false">V10*T10</f>
        <v>242373.3312</v>
      </c>
      <c r="X10" s="25" t="n">
        <f aca="false">W10+(W10/5)</f>
        <v>290847.99744</v>
      </c>
      <c r="Y10" s="25" t="n">
        <f aca="false">W10*1.1</f>
        <v>266610.66432</v>
      </c>
      <c r="Z10" s="19" t="s">
        <v>122</v>
      </c>
      <c r="AA10" s="19" t="s">
        <v>44</v>
      </c>
    </row>
    <row r="11" customFormat="false" ht="46.25" hidden="false" customHeight="false" outlineLevel="0" collapsed="false">
      <c r="A11" s="20" t="s">
        <v>101</v>
      </c>
      <c r="B11" s="20" t="s">
        <v>50</v>
      </c>
      <c r="C11" s="20" t="s">
        <v>102</v>
      </c>
      <c r="D11" s="20"/>
      <c r="E11" s="20" t="s">
        <v>104</v>
      </c>
      <c r="F11" s="20" t="s">
        <v>123</v>
      </c>
      <c r="G11" s="20" t="s">
        <v>124</v>
      </c>
      <c r="H11" s="20" t="s">
        <v>125</v>
      </c>
      <c r="I11" s="21" t="n">
        <v>22.19536</v>
      </c>
      <c r="J11" s="20" t="s">
        <v>108</v>
      </c>
      <c r="K11" s="20" t="s">
        <v>109</v>
      </c>
      <c r="L11" s="20" t="s">
        <v>110</v>
      </c>
      <c r="M11" s="20" t="s">
        <v>111</v>
      </c>
      <c r="N11" s="20" t="s">
        <v>112</v>
      </c>
      <c r="O11" s="20" t="s">
        <v>113</v>
      </c>
      <c r="P11" s="20" t="s">
        <v>114</v>
      </c>
      <c r="Q11" s="20" t="s">
        <v>126</v>
      </c>
      <c r="R11" s="22" t="n">
        <v>28</v>
      </c>
      <c r="S11" s="22"/>
      <c r="T11" s="23" t="n">
        <v>22.19536</v>
      </c>
      <c r="U11" s="24" t="s">
        <v>127</v>
      </c>
      <c r="V11" s="11" t="n">
        <f aca="false">TRUNC((U11/12*36),0)</f>
        <v>13440</v>
      </c>
      <c r="W11" s="25" t="n">
        <f aca="false">V11*T11</f>
        <v>298305.6384</v>
      </c>
      <c r="X11" s="25" t="n">
        <f aca="false">W11+(W11/5)</f>
        <v>357966.76608</v>
      </c>
      <c r="Y11" s="25" t="n">
        <f aca="false">W11*1.1</f>
        <v>328136.20224</v>
      </c>
      <c r="Z11" s="19" t="s">
        <v>128</v>
      </c>
      <c r="AA11" s="19" t="s">
        <v>44</v>
      </c>
    </row>
    <row r="12" customFormat="false" ht="62.65" hidden="false" customHeight="true" outlineLevel="0" collapsed="false">
      <c r="A12" s="20" t="s">
        <v>44</v>
      </c>
      <c r="B12" s="20" t="s">
        <v>29</v>
      </c>
      <c r="C12" s="20" t="s">
        <v>129</v>
      </c>
      <c r="D12" s="20" t="s">
        <v>130</v>
      </c>
      <c r="E12" s="20" t="s">
        <v>131</v>
      </c>
      <c r="F12" s="20" t="s">
        <v>132</v>
      </c>
      <c r="G12" s="20" t="s">
        <v>133</v>
      </c>
      <c r="H12" s="20" t="s">
        <v>134</v>
      </c>
      <c r="I12" s="21" t="n">
        <v>10.45799</v>
      </c>
      <c r="J12" s="20" t="s">
        <v>135</v>
      </c>
      <c r="K12" s="20" t="s">
        <v>136</v>
      </c>
      <c r="L12" s="20" t="s">
        <v>137</v>
      </c>
      <c r="M12" s="20" t="s">
        <v>138</v>
      </c>
      <c r="N12" s="20" t="s">
        <v>139</v>
      </c>
      <c r="O12" s="20" t="s">
        <v>140</v>
      </c>
      <c r="P12" s="20" t="s">
        <v>141</v>
      </c>
      <c r="Q12" s="20" t="s">
        <v>142</v>
      </c>
      <c r="R12" s="22" t="n">
        <v>1</v>
      </c>
      <c r="S12" s="22" t="s">
        <v>143</v>
      </c>
      <c r="T12" s="26" t="n">
        <v>10.45799</v>
      </c>
      <c r="U12" s="24" t="n">
        <v>3000</v>
      </c>
      <c r="V12" s="11" t="n">
        <f aca="false">TRUNC((U12/12*36),0)</f>
        <v>9000</v>
      </c>
      <c r="W12" s="18" t="n">
        <f aca="false">V12*T12</f>
        <v>94121.91</v>
      </c>
      <c r="X12" s="18" t="n">
        <f aca="false">W12+(W12/5)</f>
        <v>112946.292</v>
      </c>
      <c r="Y12" s="18" t="n">
        <f aca="false">W12*1.1</f>
        <v>103534.101</v>
      </c>
      <c r="Z12" s="19" t="s">
        <v>144</v>
      </c>
      <c r="AA12" s="19" t="s">
        <v>28</v>
      </c>
    </row>
    <row r="13" customFormat="false" ht="57.45" hidden="false" customHeight="false" outlineLevel="0" collapsed="false">
      <c r="A13" s="20" t="s">
        <v>145</v>
      </c>
      <c r="B13" s="20" t="s">
        <v>45</v>
      </c>
      <c r="C13" s="20" t="s">
        <v>146</v>
      </c>
      <c r="D13" s="20" t="s">
        <v>147</v>
      </c>
      <c r="E13" s="20" t="s">
        <v>148</v>
      </c>
      <c r="F13" s="20" t="s">
        <v>149</v>
      </c>
      <c r="G13" s="20" t="s">
        <v>150</v>
      </c>
      <c r="H13" s="20" t="s">
        <v>151</v>
      </c>
      <c r="I13" s="21" t="n">
        <v>641.44</v>
      </c>
      <c r="J13" s="20" t="s">
        <v>152</v>
      </c>
      <c r="K13" s="20" t="s">
        <v>153</v>
      </c>
      <c r="L13" s="20" t="s">
        <v>154</v>
      </c>
      <c r="M13" s="20" t="s">
        <v>155</v>
      </c>
      <c r="N13" s="20" t="s">
        <v>156</v>
      </c>
      <c r="O13" s="20" t="s">
        <v>157</v>
      </c>
      <c r="P13" s="20" t="s">
        <v>158</v>
      </c>
      <c r="Q13" s="20" t="s">
        <v>159</v>
      </c>
      <c r="R13" s="22" t="n">
        <v>1</v>
      </c>
      <c r="S13" s="22" t="s">
        <v>160</v>
      </c>
      <c r="T13" s="23" t="n">
        <v>641.44</v>
      </c>
      <c r="U13" s="24" t="n">
        <v>5</v>
      </c>
      <c r="V13" s="11" t="n">
        <f aca="false">TRUNC((U13/12*36),0)</f>
        <v>15</v>
      </c>
      <c r="W13" s="25" t="n">
        <f aca="false">V13*T13</f>
        <v>9621.6</v>
      </c>
      <c r="X13" s="18" t="n">
        <f aca="false">W13+(W13/5)</f>
        <v>11545.92</v>
      </c>
      <c r="Y13" s="25" t="n">
        <f aca="false">W13*1.1</f>
        <v>10583.76</v>
      </c>
      <c r="Z13" s="19" t="s">
        <v>161</v>
      </c>
      <c r="AA13" s="19" t="s">
        <v>28</v>
      </c>
    </row>
  </sheetData>
  <autoFilter ref="A2:AA1048576"/>
  <mergeCells count="4">
    <mergeCell ref="A1:T1"/>
    <mergeCell ref="U1:AA1"/>
    <mergeCell ref="D3:D5"/>
    <mergeCell ref="D9:D11"/>
  </mergeCells>
  <printOptions headings="false" gridLines="false" gridLinesSet="true" horizontalCentered="false" verticalCentered="false"/>
  <pageMargins left="0.7" right="0.7" top="0.916666666666667" bottom="0.75" header="0.75" footer="0.511811023622047"/>
  <pageSetup paperSize="9" scale="4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Roman,Normale"&amp;12&amp;KffffffAllegato 1 al Provvedimento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389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2024-06-20T10:49:39Z</dcterms:created>
  <dc:creator>Apache POI</dc:creator>
  <dc:description/>
  <dc:language>it-IT</dc:language>
  <cp:lastModifiedBy/>
  <dcterms:modified xsi:type="dcterms:W3CDTF">2024-10-17T09:39:14Z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